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FPDEA\Projects\Enforceable Agreements\!_JLEO publication submission\Remaining tables directly from the LatentGOLD output\"/>
    </mc:Choice>
  </mc:AlternateContent>
  <xr:revisionPtr revIDLastSave="0" documentId="13_ncr:1_{D82AA09B-2BE7-4D28-9897-FA9DAE18685F}" xr6:coauthVersionLast="47" xr6:coauthVersionMax="47" xr10:uidLastSave="{00000000-0000-0000-0000-000000000000}"/>
  <bookViews>
    <workbookView xWindow="-120" yWindow="-120" windowWidth="29040" windowHeight="15840" xr2:uid="{A6E8700F-662A-4EF8-9591-5330E576E107}"/>
  </bookViews>
  <sheets>
    <sheet name="Table C1-suppliers" sheetId="1" r:id="rId1"/>
    <sheet name="Table C1-customers" sheetId="2" r:id="rId2"/>
  </sheets>
  <definedNames>
    <definedName name="solver_typ" localSheetId="1" hidden="1">2</definedName>
    <definedName name="solver_typ" localSheetId="0" hidden="1">2</definedName>
    <definedName name="solver_ver" localSheetId="1" hidden="1">17</definedName>
    <definedName name="solver_ver" localSheetId="0" hidden="1">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2" l="1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6" i="1" l="1"/>
  <c r="B28" i="1"/>
  <c r="B27" i="1"/>
  <c r="B26" i="1"/>
  <c r="B25" i="1"/>
  <c r="B24" i="1"/>
  <c r="B23" i="1"/>
  <c r="B22" i="1"/>
  <c r="B21" i="1"/>
  <c r="B20" i="1"/>
  <c r="B19" i="1"/>
  <c r="B18" i="1"/>
  <c r="B17" i="1"/>
</calcChain>
</file>

<file path=xl/sharedStrings.xml><?xml version="1.0" encoding="utf-8"?>
<sst xmlns="http://schemas.openxmlformats.org/spreadsheetml/2006/main" count="384" uniqueCount="38">
  <si>
    <t>3 classes, no corr</t>
  </si>
  <si>
    <t>4 classes, no corr</t>
  </si>
  <si>
    <t>5 classes, no cor</t>
  </si>
  <si>
    <t>6 classes, no cor</t>
  </si>
  <si>
    <t>3 classes, CE corr</t>
  </si>
  <si>
    <t>4 classes, CE corr</t>
  </si>
  <si>
    <t>5 classes, CE corr</t>
  </si>
  <si>
    <t>6 classes, CE corr</t>
  </si>
  <si>
    <t>3 classes, AB corr</t>
  </si>
  <si>
    <t>4 classes, AB corr</t>
  </si>
  <si>
    <t>5 classes, AB corr</t>
  </si>
  <si>
    <t>6 classes, AB corr</t>
  </si>
  <si>
    <t>3 classes, AB CE corr</t>
  </si>
  <si>
    <t>4 classes, AB CE corr</t>
  </si>
  <si>
    <t>5 classes, AB CE corr</t>
  </si>
  <si>
    <t>6 classes, AB CE corr</t>
  </si>
  <si>
    <t>ba</t>
  </si>
  <si>
    <t>da</t>
  </si>
  <si>
    <t>fa</t>
  </si>
  <si>
    <t>ea</t>
  </si>
  <si>
    <t>db</t>
  </si>
  <si>
    <t>ca</t>
  </si>
  <si>
    <t>ed</t>
  </si>
  <si>
    <t>cd</t>
  </si>
  <si>
    <t>fd</t>
  </si>
  <si>
    <t>eb</t>
  </si>
  <si>
    <t>ce</t>
  </si>
  <si>
    <t>fe</t>
  </si>
  <si>
    <t>fc</t>
  </si>
  <si>
    <t>bivariate residual patterns</t>
  </si>
  <si>
    <t>fb</t>
  </si>
  <si>
    <t>1-2 corr</t>
  </si>
  <si>
    <t>3-5 corr</t>
  </si>
  <si>
    <t>2-3 corr</t>
  </si>
  <si>
    <t>3-4 corr</t>
  </si>
  <si>
    <t>4-5 corr</t>
  </si>
  <si>
    <t>5-6 corr</t>
  </si>
  <si>
    <t>4-6 corr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</si>
</sst>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6" xfId="0" applyFont="1" applyBorder="1"/>
    <xf numFmtId="0" fontId="0" fillId="0" borderId="8" xfId="0" applyFont="1" applyBorder="1"/>
    <xf numFmtId="0" fontId="0" fillId="0" borderId="0" xfId="0" applyFont="1"/>
    <xf numFmtId="0" fontId="0" fillId="0" borderId="5" xfId="0" applyFont="1" applyBorder="1"/>
    <xf numFmtId="0" fontId="0" fillId="0" borderId="7" xfId="0" applyFont="1" applyBorder="1"/>
    <xf numFmtId="0" fontId="0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6240A-3406-4BC8-B05D-F32E646A228D}">
  <dimension ref="A1:S35"/>
  <sheetViews>
    <sheetView tabSelected="1" zoomScale="70" zoomScaleNormal="70" workbookViewId="0"/>
  </sheetViews>
  <sheetFormatPr defaultRowHeight="15" x14ac:dyDescent="0.25"/>
  <cols>
    <col min="1" max="1" width="15.42578125" customWidth="1"/>
    <col min="2" max="2" width="15" bestFit="1" customWidth="1"/>
    <col min="3" max="3" width="14.28515625" bestFit="1" customWidth="1"/>
    <col min="4" max="4" width="14.28515625" customWidth="1"/>
    <col min="5" max="5" width="2.7109375" customWidth="1"/>
    <col min="6" max="9" width="15" bestFit="1" customWidth="1"/>
    <col min="10" max="10" width="2.42578125" customWidth="1"/>
    <col min="11" max="11" width="16" bestFit="1" customWidth="1"/>
    <col min="12" max="14" width="15.140625" bestFit="1" customWidth="1"/>
    <col min="15" max="15" width="2.140625" customWidth="1"/>
    <col min="16" max="19" width="17.7109375" bestFit="1" customWidth="1"/>
    <col min="20" max="20" width="2.7109375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K1" t="s">
        <v>8</v>
      </c>
      <c r="L1" t="s">
        <v>9</v>
      </c>
      <c r="M1" t="s">
        <v>10</v>
      </c>
      <c r="N1" t="s">
        <v>11</v>
      </c>
      <c r="P1" t="s">
        <v>12</v>
      </c>
      <c r="Q1" t="s">
        <v>13</v>
      </c>
      <c r="R1" t="s">
        <v>14</v>
      </c>
      <c r="S1" t="s">
        <v>15</v>
      </c>
    </row>
    <row r="2" spans="1:19" x14ac:dyDescent="0.25">
      <c r="A2" t="s">
        <v>16</v>
      </c>
      <c r="B2" t="s">
        <v>16</v>
      </c>
      <c r="C2" t="s">
        <v>16</v>
      </c>
      <c r="D2" t="s">
        <v>16</v>
      </c>
      <c r="F2" t="s">
        <v>16</v>
      </c>
      <c r="G2" t="s">
        <v>16</v>
      </c>
      <c r="H2" t="s">
        <v>16</v>
      </c>
      <c r="I2" t="s">
        <v>16</v>
      </c>
      <c r="K2" t="s">
        <v>17</v>
      </c>
      <c r="L2" t="s">
        <v>17</v>
      </c>
      <c r="M2" t="s">
        <v>17</v>
      </c>
      <c r="N2" t="s">
        <v>17</v>
      </c>
      <c r="P2" t="s">
        <v>17</v>
      </c>
      <c r="Q2" t="s">
        <v>17</v>
      </c>
      <c r="R2" t="s">
        <v>17</v>
      </c>
      <c r="S2" t="s">
        <v>17</v>
      </c>
    </row>
    <row r="3" spans="1:19" x14ac:dyDescent="0.25">
      <c r="A3" t="s">
        <v>17</v>
      </c>
      <c r="B3" t="s">
        <v>17</v>
      </c>
      <c r="C3" t="s">
        <v>18</v>
      </c>
      <c r="D3" t="s">
        <v>17</v>
      </c>
      <c r="F3" t="s">
        <v>17</v>
      </c>
      <c r="G3" t="s">
        <v>17</v>
      </c>
      <c r="H3" t="s">
        <v>19</v>
      </c>
      <c r="I3" t="s">
        <v>17</v>
      </c>
      <c r="K3" t="s">
        <v>19</v>
      </c>
      <c r="L3" t="s">
        <v>19</v>
      </c>
      <c r="M3" t="s">
        <v>19</v>
      </c>
      <c r="N3" t="s">
        <v>20</v>
      </c>
      <c r="P3" t="s">
        <v>19</v>
      </c>
      <c r="Q3" t="s">
        <v>20</v>
      </c>
      <c r="R3" t="s">
        <v>19</v>
      </c>
      <c r="S3" t="s">
        <v>19</v>
      </c>
    </row>
    <row r="4" spans="1:19" x14ac:dyDescent="0.25">
      <c r="A4" t="s">
        <v>19</v>
      </c>
      <c r="B4" t="s">
        <v>18</v>
      </c>
      <c r="C4" t="s">
        <v>20</v>
      </c>
      <c r="D4" t="s">
        <v>19</v>
      </c>
      <c r="F4" t="s">
        <v>19</v>
      </c>
      <c r="G4" t="s">
        <v>19</v>
      </c>
      <c r="H4" t="s">
        <v>21</v>
      </c>
      <c r="I4" t="s">
        <v>19</v>
      </c>
      <c r="K4" t="s">
        <v>18</v>
      </c>
      <c r="L4" t="s">
        <v>18</v>
      </c>
      <c r="M4" t="s">
        <v>20</v>
      </c>
      <c r="N4" t="s">
        <v>22</v>
      </c>
      <c r="P4" t="s">
        <v>21</v>
      </c>
      <c r="Q4" t="s">
        <v>22</v>
      </c>
      <c r="R4" t="s">
        <v>18</v>
      </c>
      <c r="S4" t="s">
        <v>18</v>
      </c>
    </row>
    <row r="5" spans="1:19" x14ac:dyDescent="0.25">
      <c r="A5" t="s">
        <v>21</v>
      </c>
      <c r="B5" t="s">
        <v>20</v>
      </c>
      <c r="C5" t="s">
        <v>22</v>
      </c>
      <c r="D5" t="s">
        <v>18</v>
      </c>
      <c r="F5" t="s">
        <v>21</v>
      </c>
      <c r="G5" t="s">
        <v>21</v>
      </c>
      <c r="H5" t="s">
        <v>18</v>
      </c>
      <c r="I5" t="s">
        <v>20</v>
      </c>
      <c r="K5" t="s">
        <v>20</v>
      </c>
      <c r="L5" t="s">
        <v>20</v>
      </c>
      <c r="M5" t="s">
        <v>22</v>
      </c>
      <c r="N5" t="s">
        <v>23</v>
      </c>
      <c r="P5" t="s">
        <v>20</v>
      </c>
      <c r="Q5" t="s">
        <v>23</v>
      </c>
      <c r="R5" t="s">
        <v>20</v>
      </c>
      <c r="S5" t="s">
        <v>20</v>
      </c>
    </row>
    <row r="6" spans="1:19" x14ac:dyDescent="0.25">
      <c r="A6" t="s">
        <v>18</v>
      </c>
      <c r="B6" t="s">
        <v>22</v>
      </c>
      <c r="C6" t="s">
        <v>23</v>
      </c>
      <c r="D6" t="s">
        <v>20</v>
      </c>
      <c r="F6" t="s">
        <v>18</v>
      </c>
      <c r="G6" t="s">
        <v>18</v>
      </c>
      <c r="H6" t="s">
        <v>20</v>
      </c>
      <c r="I6" t="s">
        <v>22</v>
      </c>
      <c r="K6" t="s">
        <v>22</v>
      </c>
      <c r="L6" t="s">
        <v>22</v>
      </c>
      <c r="M6" t="s">
        <v>23</v>
      </c>
      <c r="N6" t="s">
        <v>24</v>
      </c>
      <c r="P6" t="s">
        <v>25</v>
      </c>
      <c r="Q6" t="s">
        <v>24</v>
      </c>
      <c r="R6" t="s">
        <v>25</v>
      </c>
      <c r="S6" t="s">
        <v>22</v>
      </c>
    </row>
    <row r="7" spans="1:19" x14ac:dyDescent="0.25">
      <c r="A7" t="s">
        <v>20</v>
      </c>
      <c r="B7" t="s">
        <v>23</v>
      </c>
      <c r="C7" t="s">
        <v>24</v>
      </c>
      <c r="D7" t="s">
        <v>22</v>
      </c>
      <c r="F7" t="s">
        <v>20</v>
      </c>
      <c r="G7" t="s">
        <v>20</v>
      </c>
      <c r="H7" t="s">
        <v>22</v>
      </c>
      <c r="I7" t="s">
        <v>23</v>
      </c>
      <c r="K7" t="s">
        <v>23</v>
      </c>
      <c r="L7" t="s">
        <v>23</v>
      </c>
      <c r="M7" t="s">
        <v>26</v>
      </c>
      <c r="N7" s="1" t="s">
        <v>16</v>
      </c>
      <c r="P7" t="s">
        <v>22</v>
      </c>
      <c r="Q7" s="1" t="s">
        <v>16</v>
      </c>
      <c r="R7" t="s">
        <v>22</v>
      </c>
      <c r="S7" t="s">
        <v>23</v>
      </c>
    </row>
    <row r="8" spans="1:19" x14ac:dyDescent="0.25">
      <c r="A8" t="s">
        <v>22</v>
      </c>
      <c r="B8" t="s">
        <v>24</v>
      </c>
      <c r="C8" t="s">
        <v>26</v>
      </c>
      <c r="D8" t="s">
        <v>23</v>
      </c>
      <c r="F8" t="s">
        <v>22</v>
      </c>
      <c r="G8" t="s">
        <v>22</v>
      </c>
      <c r="H8" t="s">
        <v>23</v>
      </c>
      <c r="I8" t="s">
        <v>24</v>
      </c>
      <c r="K8" t="s">
        <v>24</v>
      </c>
      <c r="L8" t="s">
        <v>24</v>
      </c>
      <c r="M8" s="1" t="s">
        <v>16</v>
      </c>
      <c r="P8" t="s">
        <v>23</v>
      </c>
      <c r="Q8" s="1" t="s">
        <v>26</v>
      </c>
      <c r="R8" t="s">
        <v>23</v>
      </c>
      <c r="S8" t="s">
        <v>27</v>
      </c>
    </row>
    <row r="9" spans="1:19" x14ac:dyDescent="0.25">
      <c r="A9" t="s">
        <v>23</v>
      </c>
      <c r="B9" t="s">
        <v>26</v>
      </c>
      <c r="C9" t="s">
        <v>27</v>
      </c>
      <c r="D9" t="s">
        <v>24</v>
      </c>
      <c r="F9" t="s">
        <v>23</v>
      </c>
      <c r="G9" t="s">
        <v>23</v>
      </c>
      <c r="H9" t="s">
        <v>24</v>
      </c>
      <c r="I9" t="s">
        <v>27</v>
      </c>
      <c r="K9" t="s">
        <v>26</v>
      </c>
      <c r="L9" t="s">
        <v>26</v>
      </c>
      <c r="P9" t="s">
        <v>24</v>
      </c>
      <c r="R9" t="s">
        <v>24</v>
      </c>
      <c r="S9" s="1" t="s">
        <v>16</v>
      </c>
    </row>
    <row r="10" spans="1:19" x14ac:dyDescent="0.25">
      <c r="A10" t="s">
        <v>24</v>
      </c>
      <c r="B10" t="s">
        <v>27</v>
      </c>
      <c r="D10" t="s">
        <v>26</v>
      </c>
      <c r="F10" t="s">
        <v>24</v>
      </c>
      <c r="G10" t="s">
        <v>24</v>
      </c>
      <c r="H10" t="s">
        <v>27</v>
      </c>
      <c r="I10" s="1" t="s">
        <v>26</v>
      </c>
      <c r="K10" t="s">
        <v>27</v>
      </c>
      <c r="L10" t="s">
        <v>27</v>
      </c>
      <c r="P10" s="1" t="s">
        <v>16</v>
      </c>
      <c r="R10" s="1" t="s">
        <v>16</v>
      </c>
      <c r="S10" s="1" t="s">
        <v>26</v>
      </c>
    </row>
    <row r="11" spans="1:19" x14ac:dyDescent="0.25">
      <c r="A11" t="s">
        <v>26</v>
      </c>
      <c r="B11" t="s">
        <v>28</v>
      </c>
      <c r="D11" t="s">
        <v>27</v>
      </c>
      <c r="F11" t="s">
        <v>27</v>
      </c>
      <c r="G11" t="s">
        <v>27</v>
      </c>
      <c r="H11" t="s">
        <v>28</v>
      </c>
      <c r="K11" s="1" t="s">
        <v>16</v>
      </c>
      <c r="L11" s="1" t="s">
        <v>16</v>
      </c>
      <c r="P11" s="1" t="s">
        <v>26</v>
      </c>
      <c r="R11" s="1" t="s">
        <v>26</v>
      </c>
    </row>
    <row r="12" spans="1:19" x14ac:dyDescent="0.25">
      <c r="A12" t="s">
        <v>27</v>
      </c>
      <c r="F12" t="s">
        <v>28</v>
      </c>
      <c r="G12" t="s">
        <v>28</v>
      </c>
      <c r="H12" s="1" t="s">
        <v>26</v>
      </c>
    </row>
    <row r="13" spans="1:19" x14ac:dyDescent="0.25">
      <c r="F13" s="1" t="s">
        <v>26</v>
      </c>
      <c r="G13" s="1" t="s">
        <v>26</v>
      </c>
    </row>
    <row r="14" spans="1:19" x14ac:dyDescent="0.25">
      <c r="A14" s="2"/>
    </row>
    <row r="15" spans="1:19" ht="15.75" thickBot="1" x14ac:dyDescent="0.3">
      <c r="A15" s="2" t="s">
        <v>29</v>
      </c>
    </row>
    <row r="16" spans="1:19" x14ac:dyDescent="0.25">
      <c r="A16" s="3" t="s">
        <v>16</v>
      </c>
      <c r="B16" s="9">
        <f>COUNTIF($A$2:$S$14,"=ba")</f>
        <v>16</v>
      </c>
      <c r="C16" s="9" t="s">
        <v>31</v>
      </c>
      <c r="D16" s="9"/>
    </row>
    <row r="17" spans="1:4" x14ac:dyDescent="0.25">
      <c r="A17" s="4" t="s">
        <v>23</v>
      </c>
      <c r="B17" s="9">
        <f>COUNTIF($A$2:$S$14,"=cd")</f>
        <v>16</v>
      </c>
      <c r="C17" s="9" t="s">
        <v>32</v>
      </c>
      <c r="D17" s="9"/>
    </row>
    <row r="18" spans="1:4" x14ac:dyDescent="0.25">
      <c r="A18" s="4" t="s">
        <v>20</v>
      </c>
      <c r="B18" s="9">
        <f>COUNTIF($A$2:$S$14,"=db")</f>
        <v>16</v>
      </c>
      <c r="C18" s="9" t="s">
        <v>33</v>
      </c>
      <c r="D18" s="9"/>
    </row>
    <row r="19" spans="1:4" x14ac:dyDescent="0.25">
      <c r="A19" s="4" t="s">
        <v>22</v>
      </c>
      <c r="B19" s="9">
        <f>COUNTIF($A$2:$S$14,"=ed")</f>
        <v>16</v>
      </c>
      <c r="C19" s="9" t="s">
        <v>34</v>
      </c>
      <c r="D19" s="9"/>
    </row>
    <row r="20" spans="1:4" ht="15.75" thickBot="1" x14ac:dyDescent="0.3">
      <c r="A20" s="5" t="s">
        <v>26</v>
      </c>
      <c r="B20" s="9">
        <f>COUNTIF($A$2:$S$14,"=ce")</f>
        <v>15</v>
      </c>
      <c r="C20" s="9" t="s">
        <v>35</v>
      </c>
      <c r="D20" s="9"/>
    </row>
    <row r="21" spans="1:4" x14ac:dyDescent="0.25">
      <c r="A21" s="9" t="s">
        <v>17</v>
      </c>
      <c r="B21" s="9">
        <f>COUNTIF($A$2:$S$14,"=da")</f>
        <v>14</v>
      </c>
      <c r="C21" s="9"/>
      <c r="D21" s="9"/>
    </row>
    <row r="22" spans="1:4" x14ac:dyDescent="0.25">
      <c r="A22" s="9" t="s">
        <v>24</v>
      </c>
      <c r="B22" s="9">
        <f>COUNTIF($A$2:$S$14,"=fd")</f>
        <v>14</v>
      </c>
      <c r="C22" s="9"/>
      <c r="D22" s="9"/>
    </row>
    <row r="23" spans="1:4" x14ac:dyDescent="0.25">
      <c r="A23" s="9" t="s">
        <v>19</v>
      </c>
      <c r="B23" s="9">
        <f>COUNTIF($A$2:$S$14,"=ea")</f>
        <v>12</v>
      </c>
      <c r="C23" s="9"/>
      <c r="D23" s="9"/>
    </row>
    <row r="24" spans="1:4" x14ac:dyDescent="0.25">
      <c r="A24" s="9" t="s">
        <v>18</v>
      </c>
      <c r="B24" s="9">
        <f>COUNTIF($A$2:$S$14,"=fa")</f>
        <v>11</v>
      </c>
      <c r="C24" s="9"/>
      <c r="D24" s="9"/>
    </row>
    <row r="25" spans="1:4" x14ac:dyDescent="0.25">
      <c r="A25" s="9" t="s">
        <v>27</v>
      </c>
      <c r="B25" s="9">
        <f>COUNTIF($A$2:$S$14,"=fe")</f>
        <v>11</v>
      </c>
      <c r="C25" s="9"/>
      <c r="D25" s="9"/>
    </row>
    <row r="26" spans="1:4" x14ac:dyDescent="0.25">
      <c r="A26" s="9" t="s">
        <v>21</v>
      </c>
      <c r="B26" s="9">
        <f>COUNTIF($A$2:$S$14,"=ca")</f>
        <v>5</v>
      </c>
      <c r="C26" s="9"/>
      <c r="D26" s="9"/>
    </row>
    <row r="27" spans="1:4" x14ac:dyDescent="0.25">
      <c r="A27" s="9" t="s">
        <v>28</v>
      </c>
      <c r="B27" s="9">
        <f>COUNTIF($A$2:$S$14,"=fc")</f>
        <v>4</v>
      </c>
      <c r="C27" s="9"/>
      <c r="D27" s="9"/>
    </row>
    <row r="28" spans="1:4" x14ac:dyDescent="0.25">
      <c r="A28" s="9" t="s">
        <v>25</v>
      </c>
      <c r="B28" s="9">
        <f>COUNTIF($A$2:$S$14,"=eb")</f>
        <v>2</v>
      </c>
      <c r="C28" s="9"/>
      <c r="D28" s="9"/>
    </row>
    <row r="29" spans="1:4" x14ac:dyDescent="0.25">
      <c r="A29" s="9"/>
      <c r="B29" s="9"/>
      <c r="C29" s="9"/>
      <c r="D29" s="9"/>
    </row>
    <row r="30" spans="1:4" x14ac:dyDescent="0.25">
      <c r="A30" s="9"/>
      <c r="B30" s="9"/>
      <c r="C30" s="9"/>
      <c r="D30" s="9"/>
    </row>
    <row r="31" spans="1:4" x14ac:dyDescent="0.25">
      <c r="A31" s="9"/>
      <c r="B31" s="9"/>
      <c r="C31" s="9"/>
      <c r="D31" s="9"/>
    </row>
    <row r="32" spans="1:4" x14ac:dyDescent="0.25">
      <c r="A32" s="9"/>
      <c r="B32" s="9"/>
      <c r="C32" s="9"/>
      <c r="D32" s="9"/>
    </row>
    <row r="33" spans="1:4" x14ac:dyDescent="0.25">
      <c r="A33" s="9"/>
      <c r="B33" s="9"/>
      <c r="C33" s="9"/>
      <c r="D33" s="9"/>
    </row>
    <row r="34" spans="1:4" x14ac:dyDescent="0.25">
      <c r="A34" s="9"/>
      <c r="B34" s="9"/>
      <c r="C34" s="9"/>
      <c r="D34" s="9"/>
    </row>
    <row r="35" spans="1:4" x14ac:dyDescent="0.25">
      <c r="A35" s="9"/>
      <c r="B35" s="9"/>
      <c r="C35" s="9"/>
      <c r="D35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5AF0C-FED0-4AAB-93AD-51C76CA48462}">
  <dimension ref="A1:S30"/>
  <sheetViews>
    <sheetView zoomScale="70" zoomScaleNormal="70" workbookViewId="0">
      <selection activeCell="C26" sqref="C26"/>
    </sheetView>
  </sheetViews>
  <sheetFormatPr defaultRowHeight="15" x14ac:dyDescent="0.25"/>
  <cols>
    <col min="1" max="1" width="15.42578125" customWidth="1"/>
    <col min="2" max="2" width="15" bestFit="1" customWidth="1"/>
    <col min="3" max="3" width="14.28515625" bestFit="1" customWidth="1"/>
    <col min="4" max="4" width="14.28515625" customWidth="1"/>
    <col min="5" max="5" width="2.7109375" customWidth="1"/>
    <col min="6" max="9" width="15" bestFit="1" customWidth="1"/>
    <col min="10" max="10" width="2.42578125" customWidth="1"/>
    <col min="11" max="11" width="16" bestFit="1" customWidth="1"/>
    <col min="12" max="14" width="15.140625" bestFit="1" customWidth="1"/>
    <col min="15" max="15" width="2.140625" customWidth="1"/>
    <col min="16" max="19" width="17.7109375" bestFit="1" customWidth="1"/>
    <col min="20" max="20" width="2.7109375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K1" t="s">
        <v>8</v>
      </c>
      <c r="L1" t="s">
        <v>9</v>
      </c>
      <c r="M1" t="s">
        <v>10</v>
      </c>
      <c r="N1" t="s">
        <v>11</v>
      </c>
      <c r="P1" t="s">
        <v>12</v>
      </c>
      <c r="Q1" t="s">
        <v>13</v>
      </c>
      <c r="R1" t="s">
        <v>14</v>
      </c>
      <c r="S1" t="s">
        <v>15</v>
      </c>
    </row>
    <row r="2" spans="1:19" x14ac:dyDescent="0.25">
      <c r="A2" t="s">
        <v>16</v>
      </c>
      <c r="B2" t="s">
        <v>16</v>
      </c>
      <c r="C2" t="s">
        <v>16</v>
      </c>
      <c r="D2" t="s">
        <v>16</v>
      </c>
      <c r="F2" t="s">
        <v>16</v>
      </c>
      <c r="G2" t="s">
        <v>16</v>
      </c>
      <c r="H2" t="s">
        <v>16</v>
      </c>
      <c r="I2" t="s">
        <v>16</v>
      </c>
      <c r="K2" t="s">
        <v>17</v>
      </c>
      <c r="L2" t="s">
        <v>17</v>
      </c>
      <c r="M2" t="s">
        <v>17</v>
      </c>
      <c r="N2" t="s">
        <v>22</v>
      </c>
      <c r="P2" t="s">
        <v>17</v>
      </c>
      <c r="Q2" t="s">
        <v>17</v>
      </c>
      <c r="R2" t="s">
        <v>17</v>
      </c>
      <c r="S2" t="s">
        <v>17</v>
      </c>
    </row>
    <row r="3" spans="1:19" x14ac:dyDescent="0.25">
      <c r="A3" t="s">
        <v>17</v>
      </c>
      <c r="B3" t="s">
        <v>17</v>
      </c>
      <c r="C3" t="s">
        <v>17</v>
      </c>
      <c r="D3" t="s">
        <v>20</v>
      </c>
      <c r="F3" t="s">
        <v>17</v>
      </c>
      <c r="G3" t="s">
        <v>17</v>
      </c>
      <c r="H3" t="s">
        <v>17</v>
      </c>
      <c r="I3" t="s">
        <v>20</v>
      </c>
      <c r="K3" t="s">
        <v>19</v>
      </c>
      <c r="L3" t="s">
        <v>19</v>
      </c>
      <c r="M3" t="s">
        <v>20</v>
      </c>
      <c r="N3" t="s">
        <v>24</v>
      </c>
      <c r="P3" t="s">
        <v>20</v>
      </c>
      <c r="Q3" t="s">
        <v>19</v>
      </c>
      <c r="R3" t="s">
        <v>19</v>
      </c>
      <c r="S3" t="s">
        <v>21</v>
      </c>
    </row>
    <row r="4" spans="1:19" x14ac:dyDescent="0.25">
      <c r="A4" t="s">
        <v>19</v>
      </c>
      <c r="B4" t="s">
        <v>19</v>
      </c>
      <c r="C4" t="s">
        <v>19</v>
      </c>
      <c r="D4" t="s">
        <v>22</v>
      </c>
      <c r="F4" t="s">
        <v>19</v>
      </c>
      <c r="G4" t="s">
        <v>19</v>
      </c>
      <c r="H4" t="s">
        <v>19</v>
      </c>
      <c r="I4" t="s">
        <v>30</v>
      </c>
      <c r="K4" t="s">
        <v>20</v>
      </c>
      <c r="L4" t="s">
        <v>20</v>
      </c>
      <c r="M4" t="s">
        <v>22</v>
      </c>
      <c r="N4" t="s">
        <v>26</v>
      </c>
      <c r="P4" t="s">
        <v>22</v>
      </c>
      <c r="Q4" t="s">
        <v>21</v>
      </c>
      <c r="R4" t="s">
        <v>21</v>
      </c>
      <c r="S4" t="s">
        <v>25</v>
      </c>
    </row>
    <row r="5" spans="1:19" x14ac:dyDescent="0.25">
      <c r="A5" t="s">
        <v>20</v>
      </c>
      <c r="B5" t="s">
        <v>18</v>
      </c>
      <c r="C5" t="s">
        <v>20</v>
      </c>
      <c r="D5" t="s">
        <v>23</v>
      </c>
      <c r="F5" t="s">
        <v>18</v>
      </c>
      <c r="G5" t="s">
        <v>18</v>
      </c>
      <c r="H5" t="s">
        <v>20</v>
      </c>
      <c r="I5" t="s">
        <v>22</v>
      </c>
      <c r="K5" t="s">
        <v>30</v>
      </c>
      <c r="L5" t="s">
        <v>22</v>
      </c>
      <c r="M5" t="s">
        <v>23</v>
      </c>
      <c r="N5" t="s">
        <v>27</v>
      </c>
      <c r="P5" t="s">
        <v>23</v>
      </c>
      <c r="Q5" t="s">
        <v>20</v>
      </c>
      <c r="R5" t="s">
        <v>20</v>
      </c>
      <c r="S5" t="s">
        <v>22</v>
      </c>
    </row>
    <row r="6" spans="1:19" x14ac:dyDescent="0.25">
      <c r="A6" t="s">
        <v>30</v>
      </c>
      <c r="B6" t="s">
        <v>20</v>
      </c>
      <c r="C6" t="s">
        <v>30</v>
      </c>
      <c r="D6" t="s">
        <v>24</v>
      </c>
      <c r="F6" t="s">
        <v>20</v>
      </c>
      <c r="G6" t="s">
        <v>20</v>
      </c>
      <c r="H6" t="s">
        <v>30</v>
      </c>
      <c r="I6" t="s">
        <v>23</v>
      </c>
      <c r="K6" t="s">
        <v>23</v>
      </c>
      <c r="L6" t="s">
        <v>23</v>
      </c>
      <c r="M6" t="s">
        <v>24</v>
      </c>
      <c r="N6" t="s">
        <v>28</v>
      </c>
      <c r="P6" t="s">
        <v>24</v>
      </c>
      <c r="Q6" t="s">
        <v>25</v>
      </c>
      <c r="R6" t="s">
        <v>25</v>
      </c>
      <c r="S6" t="s">
        <v>23</v>
      </c>
    </row>
    <row r="7" spans="1:19" x14ac:dyDescent="0.25">
      <c r="A7" t="s">
        <v>22</v>
      </c>
      <c r="B7" t="s">
        <v>22</v>
      </c>
      <c r="C7" t="s">
        <v>22</v>
      </c>
      <c r="D7" t="s">
        <v>26</v>
      </c>
      <c r="F7" t="s">
        <v>30</v>
      </c>
      <c r="G7" t="s">
        <v>30</v>
      </c>
      <c r="H7" t="s">
        <v>22</v>
      </c>
      <c r="I7" t="s">
        <v>24</v>
      </c>
      <c r="K7" t="s">
        <v>24</v>
      </c>
      <c r="L7" t="s">
        <v>24</v>
      </c>
      <c r="M7" t="s">
        <v>26</v>
      </c>
      <c r="N7" s="1" t="s">
        <v>16</v>
      </c>
      <c r="P7" t="s">
        <v>27</v>
      </c>
      <c r="Q7" t="s">
        <v>22</v>
      </c>
      <c r="R7" t="s">
        <v>22</v>
      </c>
      <c r="S7" t="s">
        <v>24</v>
      </c>
    </row>
    <row r="8" spans="1:19" x14ac:dyDescent="0.25">
      <c r="A8" t="s">
        <v>23</v>
      </c>
      <c r="B8" t="s">
        <v>23</v>
      </c>
      <c r="C8" t="s">
        <v>23</v>
      </c>
      <c r="D8" t="s">
        <v>27</v>
      </c>
      <c r="F8" t="s">
        <v>22</v>
      </c>
      <c r="G8" t="s">
        <v>22</v>
      </c>
      <c r="H8" t="s">
        <v>23</v>
      </c>
      <c r="I8" t="s">
        <v>27</v>
      </c>
      <c r="K8" t="s">
        <v>26</v>
      </c>
      <c r="L8" t="s">
        <v>26</v>
      </c>
      <c r="M8" t="s">
        <v>27</v>
      </c>
      <c r="P8" t="s">
        <v>28</v>
      </c>
      <c r="Q8" t="s">
        <v>23</v>
      </c>
      <c r="R8" t="s">
        <v>23</v>
      </c>
      <c r="S8" t="s">
        <v>27</v>
      </c>
    </row>
    <row r="9" spans="1:19" x14ac:dyDescent="0.25">
      <c r="A9" t="s">
        <v>24</v>
      </c>
      <c r="B9" t="s">
        <v>24</v>
      </c>
      <c r="C9" t="s">
        <v>24</v>
      </c>
      <c r="D9" t="s">
        <v>28</v>
      </c>
      <c r="F9" t="s">
        <v>23</v>
      </c>
      <c r="G9" t="s">
        <v>23</v>
      </c>
      <c r="H9" t="s">
        <v>24</v>
      </c>
      <c r="I9" t="s">
        <v>28</v>
      </c>
      <c r="K9" t="s">
        <v>27</v>
      </c>
      <c r="L9" t="s">
        <v>27</v>
      </c>
      <c r="M9" t="s">
        <v>28</v>
      </c>
      <c r="P9" s="1" t="s">
        <v>16</v>
      </c>
      <c r="Q9" t="s">
        <v>24</v>
      </c>
      <c r="R9" t="s">
        <v>27</v>
      </c>
      <c r="S9" t="s">
        <v>28</v>
      </c>
    </row>
    <row r="10" spans="1:19" x14ac:dyDescent="0.25">
      <c r="A10" t="s">
        <v>26</v>
      </c>
      <c r="B10" t="s">
        <v>26</v>
      </c>
      <c r="C10" t="s">
        <v>26</v>
      </c>
      <c r="F10" t="s">
        <v>24</v>
      </c>
      <c r="G10" t="s">
        <v>24</v>
      </c>
      <c r="H10" t="s">
        <v>27</v>
      </c>
      <c r="I10" s="1" t="s">
        <v>26</v>
      </c>
      <c r="K10" t="s">
        <v>28</v>
      </c>
      <c r="L10" t="s">
        <v>28</v>
      </c>
      <c r="M10" s="1" t="s">
        <v>16</v>
      </c>
      <c r="P10" s="1" t="s">
        <v>26</v>
      </c>
      <c r="Q10" t="s">
        <v>27</v>
      </c>
      <c r="R10" t="s">
        <v>28</v>
      </c>
      <c r="S10" s="1" t="s">
        <v>16</v>
      </c>
    </row>
    <row r="11" spans="1:19" x14ac:dyDescent="0.25">
      <c r="A11" t="s">
        <v>27</v>
      </c>
      <c r="B11" t="s">
        <v>27</v>
      </c>
      <c r="C11" t="s">
        <v>27</v>
      </c>
      <c r="F11" t="s">
        <v>27</v>
      </c>
      <c r="G11" t="s">
        <v>27</v>
      </c>
      <c r="H11" t="s">
        <v>28</v>
      </c>
      <c r="K11" s="1" t="s">
        <v>16</v>
      </c>
      <c r="L11" s="1" t="s">
        <v>16</v>
      </c>
      <c r="P11" s="1"/>
      <c r="Q11" t="s">
        <v>28</v>
      </c>
      <c r="R11" s="1" t="s">
        <v>16</v>
      </c>
      <c r="S11" s="1" t="s">
        <v>26</v>
      </c>
    </row>
    <row r="12" spans="1:19" x14ac:dyDescent="0.25">
      <c r="A12" t="s">
        <v>28</v>
      </c>
      <c r="B12" t="s">
        <v>28</v>
      </c>
      <c r="C12" t="s">
        <v>28</v>
      </c>
      <c r="F12" t="s">
        <v>28</v>
      </c>
      <c r="G12" t="s">
        <v>28</v>
      </c>
      <c r="H12" s="1" t="s">
        <v>26</v>
      </c>
      <c r="Q12" s="1" t="s">
        <v>16</v>
      </c>
      <c r="R12" s="1" t="s">
        <v>26</v>
      </c>
    </row>
    <row r="13" spans="1:19" x14ac:dyDescent="0.25">
      <c r="F13" s="1" t="s">
        <v>26</v>
      </c>
      <c r="G13" s="1" t="s">
        <v>26</v>
      </c>
      <c r="Q13" s="1" t="s">
        <v>26</v>
      </c>
    </row>
    <row r="14" spans="1:19" x14ac:dyDescent="0.25">
      <c r="A14" s="2"/>
    </row>
    <row r="15" spans="1:19" ht="15.75" thickBot="1" x14ac:dyDescent="0.3">
      <c r="A15" s="2" t="s">
        <v>29</v>
      </c>
    </row>
    <row r="16" spans="1:19" x14ac:dyDescent="0.25">
      <c r="A16" s="6" t="s">
        <v>16</v>
      </c>
      <c r="B16" s="10">
        <f>COUNTIF($A$2:$S$14,"=ba")</f>
        <v>16</v>
      </c>
      <c r="C16" t="s">
        <v>31</v>
      </c>
    </row>
    <row r="17" spans="1:3" x14ac:dyDescent="0.25">
      <c r="A17" s="7" t="s">
        <v>26</v>
      </c>
      <c r="B17" s="11">
        <f>COUNTIF($A$2:$S$14,"=ce")</f>
        <v>16</v>
      </c>
      <c r="C17" t="s">
        <v>35</v>
      </c>
    </row>
    <row r="18" spans="1:3" x14ac:dyDescent="0.25">
      <c r="A18" s="7" t="s">
        <v>28</v>
      </c>
      <c r="B18" s="11">
        <f>COUNTIF($A$2:$S$14,"=fc")</f>
        <v>16</v>
      </c>
      <c r="C18" t="s">
        <v>36</v>
      </c>
    </row>
    <row r="19" spans="1:3" ht="15.75" thickBot="1" x14ac:dyDescent="0.3">
      <c r="A19" s="8" t="s">
        <v>27</v>
      </c>
      <c r="B19" s="12">
        <f>COUNTIF($A$2:$S$14,"=fe")</f>
        <v>16</v>
      </c>
      <c r="C19" t="s">
        <v>37</v>
      </c>
    </row>
    <row r="20" spans="1:3" x14ac:dyDescent="0.25">
      <c r="A20" s="9" t="s">
        <v>23</v>
      </c>
      <c r="B20" s="9">
        <f>COUNTIF($A$2:$S$14,"=cd")</f>
        <v>15</v>
      </c>
    </row>
    <row r="21" spans="1:3" x14ac:dyDescent="0.25">
      <c r="A21" s="9" t="s">
        <v>22</v>
      </c>
      <c r="B21" s="9">
        <f>COUNTIF($A$2:$S$14,"=ed")</f>
        <v>15</v>
      </c>
    </row>
    <row r="22" spans="1:3" x14ac:dyDescent="0.25">
      <c r="A22" s="9" t="s">
        <v>24</v>
      </c>
      <c r="B22" s="9">
        <f>COUNTIF($A$2:$S$14,"=fd")</f>
        <v>15</v>
      </c>
    </row>
    <row r="23" spans="1:3" x14ac:dyDescent="0.25">
      <c r="A23" s="9" t="s">
        <v>20</v>
      </c>
      <c r="B23" s="9">
        <f>COUNTIF($A$2:$S$14,"=db")</f>
        <v>14</v>
      </c>
    </row>
    <row r="24" spans="1:3" x14ac:dyDescent="0.25">
      <c r="A24" s="9" t="s">
        <v>17</v>
      </c>
      <c r="B24" s="9">
        <f>COUNTIF($A$2:$S$14,"=da")</f>
        <v>13</v>
      </c>
    </row>
    <row r="25" spans="1:3" x14ac:dyDescent="0.25">
      <c r="A25" s="9" t="s">
        <v>19</v>
      </c>
      <c r="B25" s="9">
        <f>COUNTIF($A$2:$S$14,"=ea")</f>
        <v>10</v>
      </c>
    </row>
    <row r="26" spans="1:3" x14ac:dyDescent="0.25">
      <c r="A26" s="9" t="s">
        <v>30</v>
      </c>
      <c r="B26" s="9">
        <f>COUNTIF($A$2:$S$14,"=fb")</f>
        <v>7</v>
      </c>
    </row>
    <row r="27" spans="1:3" x14ac:dyDescent="0.25">
      <c r="A27" s="9" t="s">
        <v>21</v>
      </c>
      <c r="B27" s="9">
        <f>COUNTIF($A$2:$S$14,"=ca")</f>
        <v>3</v>
      </c>
    </row>
    <row r="28" spans="1:3" x14ac:dyDescent="0.25">
      <c r="A28" s="9" t="s">
        <v>18</v>
      </c>
      <c r="B28" s="9">
        <f>COUNTIF($A$2:$S$14,"=fa")</f>
        <v>3</v>
      </c>
    </row>
    <row r="29" spans="1:3" x14ac:dyDescent="0.25">
      <c r="A29" s="9" t="s">
        <v>25</v>
      </c>
      <c r="B29" s="9">
        <f>COUNTIF($A$2:$S$14,"=eb")</f>
        <v>3</v>
      </c>
    </row>
    <row r="30" spans="1:3" x14ac:dyDescent="0.25">
      <c r="A30" s="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C1-suppliers</vt:lpstr>
      <vt:lpstr>Table C1-customers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Karalashvili</dc:creator>
  <cp:lastModifiedBy>Nona Karalashvili</cp:lastModifiedBy>
  <dcterms:created xsi:type="dcterms:W3CDTF">2022-12-30T01:18:26Z</dcterms:created>
  <dcterms:modified xsi:type="dcterms:W3CDTF">2023-01-03T22:03:20Z</dcterms:modified>
</cp:coreProperties>
</file>